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 tabRatio="946"/>
  </bookViews>
  <sheets>
    <sheet name="ВВП_производственный метод" sheetId="2" r:id="rId1"/>
    <sheet name="ВВП_метод использования доходов" sheetId="4" r:id="rId2"/>
    <sheet name="ВВП_по источникам доходов" sheetId="6" r:id="rId3"/>
    <sheet name="ВВП_источники доходов по ВЭД" sheetId="5" r:id="rId4"/>
  </sheets>
  <definedNames>
    <definedName name="_xlnm._FilterDatabase" localSheetId="3" hidden="1">'ВВП_источники доходов по ВЭД'!$A$6:$F$32</definedName>
  </definedNames>
  <calcPr calcId="144525"/>
</workbook>
</file>

<file path=xl/calcChain.xml><?xml version="1.0" encoding="utf-8"?>
<calcChain xmlns="http://schemas.openxmlformats.org/spreadsheetml/2006/main">
  <c r="E18" i="5" l="1"/>
  <c r="B28" i="5"/>
  <c r="B23" i="5"/>
  <c r="B31" i="5" l="1"/>
  <c r="B30" i="5"/>
  <c r="B29" i="5"/>
  <c r="B27" i="5"/>
  <c r="B26" i="5"/>
  <c r="B25" i="5"/>
  <c r="B24" i="5"/>
  <c r="B22" i="5"/>
  <c r="B21" i="5"/>
  <c r="B20" i="5"/>
  <c r="B19" i="5"/>
  <c r="F18" i="5"/>
  <c r="D18" i="5"/>
  <c r="C18" i="5"/>
  <c r="B17" i="5"/>
  <c r="B16" i="5"/>
  <c r="B15" i="5"/>
  <c r="B14" i="5"/>
  <c r="B13" i="5"/>
  <c r="B12" i="5"/>
  <c r="F11" i="5"/>
  <c r="E11" i="5"/>
  <c r="D11" i="5"/>
  <c r="C11" i="5"/>
  <c r="D10" i="5" l="1"/>
  <c r="F10" i="5"/>
  <c r="C10" i="5"/>
  <c r="B18" i="5"/>
  <c r="B10" i="5" s="1"/>
  <c r="B8" i="5" s="1"/>
  <c r="E10" i="5"/>
  <c r="B11" i="5"/>
  <c r="C12" i="4" l="1"/>
  <c r="B12" i="4"/>
  <c r="B9" i="4" s="1"/>
  <c r="C21" i="4"/>
  <c r="B21" i="4"/>
  <c r="C7" i="6" l="1"/>
  <c r="B7" i="6"/>
  <c r="C9" i="4"/>
  <c r="C17" i="4"/>
  <c r="B17" i="4"/>
  <c r="C16" i="2"/>
  <c r="C9" i="2"/>
  <c r="C7" i="2" l="1"/>
  <c r="C7" i="4"/>
  <c r="B7" i="4"/>
  <c r="B16" i="2" l="1"/>
  <c r="B9" i="2"/>
  <c r="B7" i="2" l="1"/>
</calcChain>
</file>

<file path=xl/sharedStrings.xml><?xml version="1.0" encoding="utf-8"?>
<sst xmlns="http://schemas.openxmlformats.org/spreadsheetml/2006/main" count="112" uniqueCount="57">
  <si>
    <t>млн. рублей</t>
  </si>
  <si>
    <t>Валовой внутренний продукт производственным методом</t>
  </si>
  <si>
    <t>в процентах к итогу</t>
  </si>
  <si>
    <t>Валовой внутренний продукт</t>
  </si>
  <si>
    <t>в том числе:</t>
  </si>
  <si>
    <t>Сфера производства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</si>
  <si>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</si>
  <si>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</si>
  <si>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</si>
  <si>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</si>
  <si>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</si>
  <si>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</si>
  <si>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Сфера услуг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</si>
  <si>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</si>
  <si>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</si>
  <si>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</si>
  <si>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>Информация и связь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</si>
  <si>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</si>
  <si>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</si>
  <si>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</si>
  <si>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</si>
  <si>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Государственное управление</t>
  </si>
  <si>
    <t>Образование</t>
  </si>
  <si>
    <t>Здравоохранение и социальные услуги</t>
  </si>
  <si>
    <t>Творчество, спорт, развлечения и отдых</t>
  </si>
  <si>
    <t>Предоставление прочих видов услуг</t>
  </si>
  <si>
    <t>Чистые налоги на продукты</t>
  </si>
  <si>
    <t>Валовой внутренний продукт методом использования доходов</t>
  </si>
  <si>
    <t>расходы на конечное потребление</t>
  </si>
  <si>
    <t>домашних хозяйств</t>
  </si>
  <si>
    <t>государственных организаций</t>
  </si>
  <si>
    <t>на индивидуальные товары и услуги</t>
  </si>
  <si>
    <t>на коллективные услуги</t>
  </si>
  <si>
    <t>некоммерческих организаций, обслуживающих домашние хозяйства</t>
  </si>
  <si>
    <t>валовое накопление</t>
  </si>
  <si>
    <t>основного капитала</t>
  </si>
  <si>
    <t>изменение запасов материальных оборотных средств</t>
  </si>
  <si>
    <t>чистый экспорт товаров и услуг</t>
  </si>
  <si>
    <t>статистическое расхождение</t>
  </si>
  <si>
    <t>Валовой внутренний продукт по источникам доходов</t>
  </si>
  <si>
    <t>оплата труда работников</t>
  </si>
  <si>
    <t>В текущих ценах</t>
  </si>
  <si>
    <t>В сопоставимых ценах;
в процентах к предыдущему году</t>
  </si>
  <si>
    <t>(в текущих ценах; миллионов рублей)</t>
  </si>
  <si>
    <t>Валовая добавленная стоимость</t>
  </si>
  <si>
    <t>валовая прибыль и валовые смешанные доходы</t>
  </si>
  <si>
    <t>x</t>
  </si>
  <si>
    <t>-</t>
  </si>
  <si>
    <t>другие налоги на производство</t>
  </si>
  <si>
    <t>другие субсидии на производство</t>
  </si>
  <si>
    <t>в процентах
к итогу</t>
  </si>
  <si>
    <t>чистые налоги на производство и импорт</t>
  </si>
  <si>
    <t>экспорт товаров и услуг</t>
  </si>
  <si>
    <t>импорт товаров и услуг</t>
  </si>
  <si>
    <t>по видам экономической деятельности за 2023 год</t>
  </si>
  <si>
    <t>за 2023 год</t>
  </si>
  <si>
    <t>за 2023 год по видам экономической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</si>
</sst>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B_r_-;\-* #,##0.00\ _B_r_-;_-* &quot;-&quot;??\ _B_r_-;_-@_-"/>
    <numFmt numFmtId="164" formatCode="#,##0.0"/>
    <numFmt numFmtId="165" formatCode="0.0"/>
    <numFmt numFmtId="166" formatCode="_-* #,##0\ _B_r_-;\-* #,##0\ _B_r_-;_-* &quot;-&quot;??\ _B_r_-;_-@_-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double">
        <color indexed="64"/>
      </bottom>
      <diagonal/>
    </border>
    <border>
      <left/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left" wrapText="1" indent="3"/>
    </xf>
    <xf numFmtId="0" fontId="3" fillId="0" borderId="10" xfId="0" applyFont="1" applyBorder="1" applyAlignment="1">
      <alignment horizontal="left" wrapText="1" indent="1"/>
    </xf>
    <xf numFmtId="0" fontId="3" fillId="0" borderId="12" xfId="0" applyFont="1" applyBorder="1" applyAlignment="1">
      <alignment wrapText="1"/>
    </xf>
    <xf numFmtId="0" fontId="3" fillId="0" borderId="10" xfId="0" applyFont="1" applyBorder="1" applyAlignment="1">
      <alignment horizontal="left" wrapText="1" indent="6"/>
    </xf>
    <xf numFmtId="0" fontId="3" fillId="0" borderId="10" xfId="0" applyFont="1" applyBorder="1" applyAlignment="1">
      <alignment horizontal="left" wrapText="1" indent="5"/>
    </xf>
    <xf numFmtId="0" fontId="4" fillId="0" borderId="0" xfId="0" applyFont="1" applyAlignment="1">
      <alignment horizontal="center"/>
    </xf>
    <xf numFmtId="0" fontId="3" fillId="0" borderId="12" xfId="0" applyFont="1" applyBorder="1" applyAlignment="1">
      <alignment horizontal="left" wrapText="1" indent="3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 vertical="top" wrapText="1"/>
    </xf>
    <xf numFmtId="0" fontId="3" fillId="0" borderId="0" xfId="0" applyFont="1" applyAlignment="1"/>
    <xf numFmtId="0" fontId="6" fillId="0" borderId="0" xfId="0" applyFont="1" applyBorder="1" applyAlignment="1">
      <alignment horizontal="justify"/>
    </xf>
    <xf numFmtId="0" fontId="0" fillId="0" borderId="0" xfId="0" applyBorder="1"/>
    <xf numFmtId="0" fontId="6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justify" vertical="top" wrapText="1"/>
    </xf>
    <xf numFmtId="164" fontId="3" fillId="0" borderId="11" xfId="0" applyNumberFormat="1" applyFont="1" applyBorder="1" applyAlignment="1">
      <alignment horizontal="right" wrapText="1" indent="3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 wrapText="1"/>
    </xf>
    <xf numFmtId="0" fontId="0" fillId="0" borderId="0" xfId="0" applyFill="1"/>
    <xf numFmtId="0" fontId="3" fillId="0" borderId="7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64" fontId="0" fillId="0" borderId="0" xfId="0" applyNumberFormat="1"/>
    <xf numFmtId="164" fontId="3" fillId="0" borderId="11" xfId="0" applyNumberFormat="1" applyFont="1" applyBorder="1" applyAlignment="1">
      <alignment horizontal="right" wrapText="1" indent="1"/>
    </xf>
    <xf numFmtId="164" fontId="3" fillId="0" borderId="13" xfId="0" applyNumberFormat="1" applyFont="1" applyBorder="1" applyAlignment="1">
      <alignment horizontal="right" wrapText="1" indent="1"/>
    </xf>
    <xf numFmtId="164" fontId="3" fillId="0" borderId="11" xfId="0" applyNumberFormat="1" applyFont="1" applyBorder="1" applyAlignment="1">
      <alignment horizontal="right" wrapText="1" indent="2"/>
    </xf>
    <xf numFmtId="164" fontId="3" fillId="0" borderId="13" xfId="0" applyNumberFormat="1" applyFont="1" applyBorder="1" applyAlignment="1">
      <alignment horizontal="right" wrapText="1" indent="2"/>
    </xf>
    <xf numFmtId="3" fontId="3" fillId="0" borderId="11" xfId="0" applyNumberFormat="1" applyFont="1" applyBorder="1" applyAlignment="1">
      <alignment horizontal="right" wrapText="1" indent="3"/>
    </xf>
    <xf numFmtId="164" fontId="3" fillId="0" borderId="11" xfId="0" quotePrefix="1" applyNumberFormat="1" applyFont="1" applyBorder="1" applyAlignment="1">
      <alignment horizontal="right" wrapText="1" indent="3"/>
    </xf>
    <xf numFmtId="164" fontId="3" fillId="0" borderId="13" xfId="0" applyNumberFormat="1" applyFont="1" applyBorder="1" applyAlignment="1">
      <alignment horizontal="right" wrapText="1" indent="3"/>
    </xf>
    <xf numFmtId="164" fontId="3" fillId="0" borderId="11" xfId="0" applyNumberFormat="1" applyFont="1" applyBorder="1" applyAlignment="1">
      <alignment horizontal="right" wrapText="1" indent="7"/>
    </xf>
    <xf numFmtId="164" fontId="3" fillId="0" borderId="13" xfId="0" applyNumberFormat="1" applyFont="1" applyBorder="1" applyAlignment="1">
      <alignment horizontal="right" wrapText="1" indent="7"/>
    </xf>
    <xf numFmtId="3" fontId="3" fillId="0" borderId="11" xfId="0" applyNumberFormat="1" applyFont="1" applyBorder="1" applyAlignment="1">
      <alignment horizontal="right" wrapText="1" indent="5"/>
    </xf>
    <xf numFmtId="164" fontId="3" fillId="0" borderId="11" xfId="0" applyNumberFormat="1" applyFont="1" applyBorder="1" applyAlignment="1">
      <alignment horizontal="right" wrapText="1" indent="5"/>
    </xf>
    <xf numFmtId="164" fontId="3" fillId="0" borderId="13" xfId="0" applyNumberFormat="1" applyFont="1" applyBorder="1" applyAlignment="1">
      <alignment horizontal="right" wrapText="1" indent="5"/>
    </xf>
    <xf numFmtId="0" fontId="3" fillId="0" borderId="11" xfId="0" applyFont="1" applyBorder="1" applyAlignment="1">
      <alignment horizontal="right" wrapText="1" indent="1"/>
    </xf>
    <xf numFmtId="164" fontId="3" fillId="0" borderId="6" xfId="0" applyNumberFormat="1" applyFont="1" applyBorder="1" applyAlignment="1">
      <alignment horizontal="right" wrapText="1" indent="1"/>
    </xf>
    <xf numFmtId="0" fontId="3" fillId="0" borderId="6" xfId="0" applyFont="1" applyBorder="1" applyAlignment="1">
      <alignment horizontal="right" wrapText="1" indent="1"/>
    </xf>
    <xf numFmtId="0" fontId="3" fillId="0" borderId="9" xfId="0" applyFont="1" applyBorder="1" applyAlignment="1">
      <alignment horizontal="right" wrapText="1" indent="1"/>
    </xf>
    <xf numFmtId="0" fontId="3" fillId="0" borderId="10" xfId="0" applyFont="1" applyBorder="1" applyAlignment="1">
      <alignment horizontal="left" vertical="center" wrapText="1" indent="2"/>
    </xf>
    <xf numFmtId="165" fontId="3" fillId="0" borderId="6" xfId="0" applyNumberFormat="1" applyFont="1" applyBorder="1" applyAlignment="1">
      <alignment horizontal="right" wrapText="1" indent="1"/>
    </xf>
    <xf numFmtId="166" fontId="3" fillId="0" borderId="11" xfId="1" applyNumberFormat="1" applyFont="1" applyBorder="1" applyAlignment="1">
      <alignment horizontal="right" wrapText="1" indent="2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A2" sqref="A2:D2"/>
    </sheetView>
  </sheetViews>
  <sheetFormatPr defaultRowHeight="15" x14ac:dyDescent="0.25"/>
  <cols>
    <col min="1" max="1" width="38.7109375" customWidth="1"/>
    <col min="2" max="2" width="17.7109375" customWidth="1"/>
    <col min="3" max="3" width="14.7109375" customWidth="1"/>
    <col min="4" max="4" width="26.7109375" customWidth="1"/>
  </cols>
  <sheetData>
    <row r="1" spans="1:4" ht="18" customHeight="1" x14ac:dyDescent="0.25"/>
    <row r="2" spans="1:4" ht="18" customHeight="1" x14ac:dyDescent="0.25">
      <c r="A2" s="51" t="s">
        <v>1</v>
      </c>
      <c r="B2" s="51"/>
      <c r="C2" s="51"/>
      <c r="D2" s="51"/>
    </row>
    <row r="3" spans="1:4" ht="18" customHeight="1" x14ac:dyDescent="0.25">
      <c r="A3" s="51" t="s">
        <v>54</v>
      </c>
      <c r="B3" s="51"/>
      <c r="C3" s="51"/>
      <c r="D3" s="51"/>
    </row>
    <row r="4" spans="1:4" ht="18" customHeight="1" thickBot="1" x14ac:dyDescent="0.3">
      <c r="A4" s="14"/>
    </row>
    <row r="5" spans="1:4" ht="20.100000000000001" customHeight="1" thickBot="1" x14ac:dyDescent="0.3">
      <c r="A5" s="52"/>
      <c r="B5" s="54" t="s">
        <v>41</v>
      </c>
      <c r="C5" s="55"/>
      <c r="D5" s="52" t="s">
        <v>42</v>
      </c>
    </row>
    <row r="6" spans="1:4" ht="32.1" customHeight="1" thickBot="1" x14ac:dyDescent="0.3">
      <c r="A6" s="53"/>
      <c r="B6" s="20" t="s">
        <v>0</v>
      </c>
      <c r="C6" s="20" t="s">
        <v>2</v>
      </c>
      <c r="D6" s="56"/>
    </row>
    <row r="7" spans="1:4" ht="18" customHeight="1" x14ac:dyDescent="0.25">
      <c r="A7" s="4" t="s">
        <v>3</v>
      </c>
      <c r="B7" s="34">
        <f>B9+B16+B30</f>
        <v>217968.99999999997</v>
      </c>
      <c r="C7" s="36">
        <f>C9+C16+C30</f>
        <v>100.00000000000001</v>
      </c>
      <c r="D7" s="39">
        <v>104.1</v>
      </c>
    </row>
    <row r="8" spans="1:4" ht="18" customHeight="1" x14ac:dyDescent="0.25">
      <c r="A8" s="5" t="s">
        <v>4</v>
      </c>
      <c r="B8" s="34"/>
      <c r="C8" s="19"/>
      <c r="D8" s="39"/>
    </row>
    <row r="9" spans="1:4" ht="18" customHeight="1" x14ac:dyDescent="0.25">
      <c r="A9" s="4" t="s">
        <v>5</v>
      </c>
      <c r="B9" s="34">
        <f>B10+B11+B12+B13+B14+B15</f>
        <v>84885.1</v>
      </c>
      <c r="C9" s="19">
        <f>C10+C11+C12+C13+C14+C15</f>
        <v>39</v>
      </c>
      <c r="D9" s="39">
        <v>106.5</v>
      </c>
    </row>
    <row r="10" spans="1:4" ht="33" customHeight="1" x14ac:dyDescent="0.25">
      <c r="A10" s="6" t="s">
        <v>6</v>
      </c>
      <c r="B10" s="34">
        <v>15799.7</v>
      </c>
      <c r="C10" s="19">
        <v>7.3</v>
      </c>
      <c r="D10" s="39">
        <v>100</v>
      </c>
    </row>
    <row r="11" spans="1:4" ht="32.1" customHeight="1" x14ac:dyDescent="0.25">
      <c r="A11" s="6" t="s">
        <v>7</v>
      </c>
      <c r="B11" s="34">
        <v>1432.2</v>
      </c>
      <c r="C11" s="19">
        <v>0.6</v>
      </c>
      <c r="D11" s="39">
        <v>104.3</v>
      </c>
    </row>
    <row r="12" spans="1:4" ht="32.1" customHeight="1" x14ac:dyDescent="0.25">
      <c r="A12" s="6" t="s">
        <v>8</v>
      </c>
      <c r="B12" s="34">
        <v>48300.3</v>
      </c>
      <c r="C12" s="19">
        <v>22.2</v>
      </c>
      <c r="D12" s="39">
        <v>108.8</v>
      </c>
    </row>
    <row r="13" spans="1:4" ht="48" customHeight="1" x14ac:dyDescent="0.25">
      <c r="A13" s="6" t="s">
        <v>9</v>
      </c>
      <c r="B13" s="34">
        <v>6538.7</v>
      </c>
      <c r="C13" s="19">
        <v>3</v>
      </c>
      <c r="D13" s="39">
        <v>99.3</v>
      </c>
    </row>
    <row r="14" spans="1:4" ht="48" customHeight="1" x14ac:dyDescent="0.25">
      <c r="A14" s="6" t="s">
        <v>10</v>
      </c>
      <c r="B14" s="34">
        <v>1468.8</v>
      </c>
      <c r="C14" s="19">
        <v>0.7</v>
      </c>
      <c r="D14" s="39">
        <v>101.9</v>
      </c>
    </row>
    <row r="15" spans="1:4" ht="18" customHeight="1" x14ac:dyDescent="0.25">
      <c r="A15" s="6" t="s">
        <v>11</v>
      </c>
      <c r="B15" s="34">
        <v>11345.4</v>
      </c>
      <c r="C15" s="19">
        <v>5.2</v>
      </c>
      <c r="D15" s="39">
        <v>111.1</v>
      </c>
    </row>
    <row r="16" spans="1:4" ht="18" customHeight="1" x14ac:dyDescent="0.25">
      <c r="A16" s="4" t="s">
        <v>12</v>
      </c>
      <c r="B16" s="34">
        <f>B17+B18+B19+B20+B21+B22+B23+B24+B25+B26+B27+B28+B29</f>
        <v>106380.99999999999</v>
      </c>
      <c r="C16" s="19">
        <f>C17+C18+C19+C20+C21+C22+C23+C24+C25+C26+C27+C28+C29</f>
        <v>48.800000000000011</v>
      </c>
      <c r="D16" s="39">
        <v>101.9</v>
      </c>
    </row>
    <row r="17" spans="1:4" ht="32.1" customHeight="1" x14ac:dyDescent="0.25">
      <c r="A17" s="6" t="s">
        <v>13</v>
      </c>
      <c r="B17" s="34">
        <v>21329.3</v>
      </c>
      <c r="C17" s="37">
        <v>9.8000000000000007</v>
      </c>
      <c r="D17" s="39">
        <v>112.4</v>
      </c>
    </row>
    <row r="18" spans="1:4" ht="48" customHeight="1" x14ac:dyDescent="0.25">
      <c r="A18" s="6" t="s">
        <v>14</v>
      </c>
      <c r="B18" s="34">
        <v>11265.8</v>
      </c>
      <c r="C18" s="37">
        <v>5.2</v>
      </c>
      <c r="D18" s="39">
        <v>98.8</v>
      </c>
    </row>
    <row r="19" spans="1:4" ht="32.1" customHeight="1" x14ac:dyDescent="0.25">
      <c r="A19" s="6" t="s">
        <v>15</v>
      </c>
      <c r="B19" s="34">
        <v>2344</v>
      </c>
      <c r="C19" s="19">
        <v>1.1000000000000001</v>
      </c>
      <c r="D19" s="39">
        <v>110.6</v>
      </c>
    </row>
    <row r="20" spans="1:4" ht="18" customHeight="1" x14ac:dyDescent="0.25">
      <c r="A20" s="6" t="s">
        <v>16</v>
      </c>
      <c r="B20" s="34">
        <v>11033.8</v>
      </c>
      <c r="C20" s="37">
        <v>5</v>
      </c>
      <c r="D20" s="39">
        <v>88.1</v>
      </c>
    </row>
    <row r="21" spans="1:4" ht="32.1" customHeight="1" x14ac:dyDescent="0.25">
      <c r="A21" s="6" t="s">
        <v>17</v>
      </c>
      <c r="B21" s="34">
        <v>8298.7999999999993</v>
      </c>
      <c r="C21" s="19">
        <v>3.8</v>
      </c>
      <c r="D21" s="39">
        <v>102.6</v>
      </c>
    </row>
    <row r="22" spans="1:4" ht="32.1" customHeight="1" x14ac:dyDescent="0.25">
      <c r="A22" s="6" t="s">
        <v>18</v>
      </c>
      <c r="B22" s="34">
        <v>12794</v>
      </c>
      <c r="C22" s="19">
        <v>5.9</v>
      </c>
      <c r="D22" s="39">
        <v>99.3</v>
      </c>
    </row>
    <row r="23" spans="1:4" ht="32.1" customHeight="1" x14ac:dyDescent="0.25">
      <c r="A23" s="6" t="s">
        <v>19</v>
      </c>
      <c r="B23" s="34">
        <v>5446</v>
      </c>
      <c r="C23" s="19">
        <v>2.5</v>
      </c>
      <c r="D23" s="39">
        <v>100.7</v>
      </c>
    </row>
    <row r="24" spans="1:4" ht="48" customHeight="1" x14ac:dyDescent="0.25">
      <c r="A24" s="6" t="s">
        <v>20</v>
      </c>
      <c r="B24" s="34">
        <v>3191</v>
      </c>
      <c r="C24" s="19">
        <v>1.5</v>
      </c>
      <c r="D24" s="39">
        <v>107.9</v>
      </c>
    </row>
    <row r="25" spans="1:4" ht="18" customHeight="1" x14ac:dyDescent="0.25">
      <c r="A25" s="6" t="s">
        <v>21</v>
      </c>
      <c r="B25" s="34">
        <v>8839.2000000000007</v>
      </c>
      <c r="C25" s="19">
        <v>4</v>
      </c>
      <c r="D25" s="39">
        <v>100.7</v>
      </c>
    </row>
    <row r="26" spans="1:4" ht="18" customHeight="1" x14ac:dyDescent="0.25">
      <c r="A26" s="6" t="s">
        <v>22</v>
      </c>
      <c r="B26" s="34">
        <v>9079.7999999999993</v>
      </c>
      <c r="C26" s="19">
        <v>4.2</v>
      </c>
      <c r="D26" s="39">
        <v>98.8</v>
      </c>
    </row>
    <row r="27" spans="1:4" ht="32.1" customHeight="1" x14ac:dyDescent="0.25">
      <c r="A27" s="6" t="s">
        <v>23</v>
      </c>
      <c r="B27" s="34">
        <v>9009.9</v>
      </c>
      <c r="C27" s="19">
        <v>4.0999999999999996</v>
      </c>
      <c r="D27" s="39">
        <v>102.5</v>
      </c>
    </row>
    <row r="28" spans="1:4" ht="32.1" customHeight="1" x14ac:dyDescent="0.25">
      <c r="A28" s="6" t="s">
        <v>24</v>
      </c>
      <c r="B28" s="34">
        <v>2215.4</v>
      </c>
      <c r="C28" s="19">
        <v>1</v>
      </c>
      <c r="D28" s="39">
        <v>107.4</v>
      </c>
    </row>
    <row r="29" spans="1:4" ht="32.1" customHeight="1" x14ac:dyDescent="0.25">
      <c r="A29" s="6" t="s">
        <v>25</v>
      </c>
      <c r="B29" s="34">
        <v>1534</v>
      </c>
      <c r="C29" s="19">
        <v>0.7</v>
      </c>
      <c r="D29" s="39">
        <v>110.4</v>
      </c>
    </row>
    <row r="30" spans="1:4" ht="18" customHeight="1" thickBot="1" x14ac:dyDescent="0.3">
      <c r="A30" s="7" t="s">
        <v>26</v>
      </c>
      <c r="B30" s="35">
        <v>26702.9</v>
      </c>
      <c r="C30" s="38">
        <v>12.2</v>
      </c>
      <c r="D30" s="40">
        <v>105.1</v>
      </c>
    </row>
    <row r="31" spans="1:4" ht="15.75" customHeight="1" thickTop="1" x14ac:dyDescent="0.25"/>
  </sheetData>
  <mergeCells count="5">
    <mergeCell ref="A2:D2"/>
    <mergeCell ref="A3:D3"/>
    <mergeCell ref="A5:A6"/>
    <mergeCell ref="B5:C5"/>
    <mergeCell ref="D5:D6"/>
  </mergeCells>
  <pageMargins left="0.19685039370078741" right="0.19685039370078741" top="0" bottom="0" header="0.31496062992125984" footer="0.31496062992125984"/>
  <pageSetup paperSize="9" orientation="portrait" horizontalDpi="4294967294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="85" zoomScaleNormal="85" workbookViewId="0">
      <selection activeCell="A2" sqref="A2:D2"/>
    </sheetView>
  </sheetViews>
  <sheetFormatPr defaultRowHeight="15" x14ac:dyDescent="0.25"/>
  <cols>
    <col min="1" max="1" width="32.7109375" customWidth="1"/>
    <col min="2" max="2" width="17.7109375" customWidth="1"/>
    <col min="3" max="3" width="14.7109375" customWidth="1"/>
    <col min="4" max="4" width="26.7109375" customWidth="1"/>
    <col min="7" max="7" width="9.140625" customWidth="1"/>
  </cols>
  <sheetData>
    <row r="1" spans="1:4" ht="18" customHeight="1" x14ac:dyDescent="0.25"/>
    <row r="2" spans="1:4" ht="18" customHeight="1" x14ac:dyDescent="0.25">
      <c r="A2" s="51" t="s">
        <v>27</v>
      </c>
      <c r="B2" s="51"/>
      <c r="C2" s="51"/>
      <c r="D2" s="51"/>
    </row>
    <row r="3" spans="1:4" ht="18" customHeight="1" x14ac:dyDescent="0.25">
      <c r="A3" s="51" t="s">
        <v>55</v>
      </c>
      <c r="B3" s="51"/>
      <c r="C3" s="51"/>
      <c r="D3" s="51"/>
    </row>
    <row r="4" spans="1:4" ht="18" customHeight="1" thickBot="1" x14ac:dyDescent="0.3">
      <c r="A4" s="14"/>
    </row>
    <row r="5" spans="1:4" ht="20.100000000000001" customHeight="1" thickBot="1" x14ac:dyDescent="0.3">
      <c r="A5" s="52"/>
      <c r="B5" s="54" t="s">
        <v>41</v>
      </c>
      <c r="C5" s="55"/>
      <c r="D5" s="52" t="s">
        <v>42</v>
      </c>
    </row>
    <row r="6" spans="1:4" ht="32.1" customHeight="1" thickBot="1" x14ac:dyDescent="0.3">
      <c r="A6" s="53"/>
      <c r="B6" s="20" t="s">
        <v>0</v>
      </c>
      <c r="C6" s="20" t="s">
        <v>2</v>
      </c>
      <c r="D6" s="56"/>
    </row>
    <row r="7" spans="1:4" ht="35.1" customHeight="1" x14ac:dyDescent="0.25">
      <c r="A7" s="4" t="s">
        <v>3</v>
      </c>
      <c r="B7" s="34">
        <f>B9+B17+B21+B24</f>
        <v>217968.99999999997</v>
      </c>
      <c r="C7" s="50">
        <f>C9+C17+C21+C24</f>
        <v>100</v>
      </c>
      <c r="D7" s="39">
        <v>104.1</v>
      </c>
    </row>
    <row r="8" spans="1:4" ht="18" customHeight="1" x14ac:dyDescent="0.25">
      <c r="A8" s="5" t="s">
        <v>4</v>
      </c>
      <c r="B8" s="34"/>
      <c r="C8" s="34"/>
      <c r="D8" s="39"/>
    </row>
    <row r="9" spans="1:4" ht="35.1" customHeight="1" x14ac:dyDescent="0.25">
      <c r="A9" s="4" t="s">
        <v>28</v>
      </c>
      <c r="B9" s="34">
        <f>B11+B12+B16</f>
        <v>156468.4</v>
      </c>
      <c r="C9" s="34">
        <f>C11+C12+C16</f>
        <v>71.8</v>
      </c>
      <c r="D9" s="39">
        <v>106.1</v>
      </c>
    </row>
    <row r="10" spans="1:4" ht="18" customHeight="1" x14ac:dyDescent="0.25">
      <c r="A10" s="9" t="s">
        <v>4</v>
      </c>
      <c r="B10" s="34"/>
      <c r="C10" s="34"/>
      <c r="D10" s="39"/>
    </row>
    <row r="11" spans="1:4" ht="18" customHeight="1" x14ac:dyDescent="0.25">
      <c r="A11" s="5" t="s">
        <v>29</v>
      </c>
      <c r="B11" s="34">
        <v>116057.4</v>
      </c>
      <c r="C11" s="34">
        <v>53.2</v>
      </c>
      <c r="D11" s="39">
        <v>108.2</v>
      </c>
    </row>
    <row r="12" spans="1:4" ht="35.1" customHeight="1" x14ac:dyDescent="0.25">
      <c r="A12" s="5" t="s">
        <v>30</v>
      </c>
      <c r="B12" s="34">
        <f>B14+B15</f>
        <v>38911.599999999999</v>
      </c>
      <c r="C12" s="34">
        <f>C14+C15</f>
        <v>17.899999999999999</v>
      </c>
      <c r="D12" s="39">
        <v>100.2</v>
      </c>
    </row>
    <row r="13" spans="1:4" ht="18" customHeight="1" x14ac:dyDescent="0.25">
      <c r="A13" s="8" t="s">
        <v>4</v>
      </c>
      <c r="B13" s="34"/>
      <c r="C13" s="34"/>
      <c r="D13" s="39"/>
    </row>
    <row r="14" spans="1:4" ht="35.1" customHeight="1" x14ac:dyDescent="0.25">
      <c r="A14" s="9" t="s">
        <v>31</v>
      </c>
      <c r="B14" s="34">
        <v>22571.8</v>
      </c>
      <c r="C14" s="34">
        <v>10.4</v>
      </c>
      <c r="D14" s="39">
        <v>99.8</v>
      </c>
    </row>
    <row r="15" spans="1:4" ht="35.1" customHeight="1" x14ac:dyDescent="0.25">
      <c r="A15" s="9" t="s">
        <v>32</v>
      </c>
      <c r="B15" s="34">
        <v>16339.8</v>
      </c>
      <c r="C15" s="34">
        <v>7.5</v>
      </c>
      <c r="D15" s="39">
        <v>100.7</v>
      </c>
    </row>
    <row r="16" spans="1:4" ht="65.099999999999994" customHeight="1" x14ac:dyDescent="0.25">
      <c r="A16" s="5" t="s">
        <v>33</v>
      </c>
      <c r="B16" s="34">
        <v>1499.4</v>
      </c>
      <c r="C16" s="34">
        <v>0.7</v>
      </c>
      <c r="D16" s="39">
        <v>100.5</v>
      </c>
    </row>
    <row r="17" spans="1:4" ht="18" customHeight="1" x14ac:dyDescent="0.25">
      <c r="A17" s="4" t="s">
        <v>34</v>
      </c>
      <c r="B17" s="34">
        <f>B19+B20</f>
        <v>53863.799999999996</v>
      </c>
      <c r="C17" s="34">
        <f>C19+C20</f>
        <v>24.700000000000003</v>
      </c>
      <c r="D17" s="39">
        <v>115.7</v>
      </c>
    </row>
    <row r="18" spans="1:4" ht="18" customHeight="1" x14ac:dyDescent="0.25">
      <c r="A18" s="9" t="s">
        <v>4</v>
      </c>
      <c r="B18" s="34"/>
      <c r="C18" s="34"/>
      <c r="D18" s="39"/>
    </row>
    <row r="19" spans="1:4" ht="18" customHeight="1" x14ac:dyDescent="0.25">
      <c r="A19" s="5" t="s">
        <v>35</v>
      </c>
      <c r="B19" s="34">
        <v>49163.7</v>
      </c>
      <c r="C19" s="34">
        <v>22.6</v>
      </c>
      <c r="D19" s="39">
        <v>117.2</v>
      </c>
    </row>
    <row r="20" spans="1:4" ht="50.1" customHeight="1" x14ac:dyDescent="0.25">
      <c r="A20" s="5" t="s">
        <v>36</v>
      </c>
      <c r="B20" s="34">
        <v>4700.1000000000004</v>
      </c>
      <c r="C20" s="34">
        <v>2.1</v>
      </c>
      <c r="D20" s="39" t="s">
        <v>47</v>
      </c>
    </row>
    <row r="21" spans="1:4" ht="35.1" customHeight="1" x14ac:dyDescent="0.25">
      <c r="A21" s="4" t="s">
        <v>37</v>
      </c>
      <c r="B21" s="34">
        <f>B22-B23</f>
        <v>1021.7999999999884</v>
      </c>
      <c r="C21" s="34">
        <f>C22-C23</f>
        <v>0.5</v>
      </c>
      <c r="D21" s="39" t="s">
        <v>47</v>
      </c>
    </row>
    <row r="22" spans="1:4" ht="18" customHeight="1" x14ac:dyDescent="0.25">
      <c r="A22" s="5" t="s">
        <v>52</v>
      </c>
      <c r="B22" s="34">
        <v>143917.79999999999</v>
      </c>
      <c r="C22" s="34">
        <v>66</v>
      </c>
      <c r="D22" s="39">
        <v>119</v>
      </c>
    </row>
    <row r="23" spans="1:4" ht="18" customHeight="1" x14ac:dyDescent="0.25">
      <c r="A23" s="5" t="s">
        <v>53</v>
      </c>
      <c r="B23" s="34">
        <v>142896</v>
      </c>
      <c r="C23" s="34">
        <v>65.5</v>
      </c>
      <c r="D23" s="39">
        <v>122.7</v>
      </c>
    </row>
    <row r="24" spans="1:4" ht="35.1" customHeight="1" thickBot="1" x14ac:dyDescent="0.3">
      <c r="A24" s="7" t="s">
        <v>38</v>
      </c>
      <c r="B24" s="35">
        <v>6615</v>
      </c>
      <c r="C24" s="35">
        <v>3</v>
      </c>
      <c r="D24" s="40" t="s">
        <v>47</v>
      </c>
    </row>
    <row r="25" spans="1:4" ht="15.75" customHeight="1" thickTop="1" x14ac:dyDescent="0.25"/>
  </sheetData>
  <mergeCells count="5">
    <mergeCell ref="A5:A6"/>
    <mergeCell ref="B5:C5"/>
    <mergeCell ref="D5:D6"/>
    <mergeCell ref="A2:D2"/>
    <mergeCell ref="A3:D3"/>
  </mergeCells>
  <pageMargins left="0.39370078740157483" right="0.39370078740157483" top="0" bottom="0" header="0.31496062992125984" footer="0.31496062992125984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="90" zoomScaleNormal="90" workbookViewId="0">
      <selection activeCell="A2" sqref="A2:C2"/>
    </sheetView>
  </sheetViews>
  <sheetFormatPr defaultRowHeight="15" x14ac:dyDescent="0.25"/>
  <cols>
    <col min="1" max="1" width="40.7109375" customWidth="1"/>
    <col min="2" max="3" width="18.7109375" customWidth="1"/>
  </cols>
  <sheetData>
    <row r="1" spans="1:3" ht="18" customHeight="1" x14ac:dyDescent="0.25">
      <c r="A1" s="10"/>
    </row>
    <row r="2" spans="1:3" ht="18" customHeight="1" x14ac:dyDescent="0.25">
      <c r="A2" s="51" t="s">
        <v>39</v>
      </c>
      <c r="B2" s="51"/>
      <c r="C2" s="51"/>
    </row>
    <row r="3" spans="1:3" ht="18" customHeight="1" x14ac:dyDescent="0.25">
      <c r="A3" s="51" t="s">
        <v>55</v>
      </c>
      <c r="B3" s="51"/>
      <c r="C3" s="51"/>
    </row>
    <row r="4" spans="1:3" ht="18" customHeight="1" thickBot="1" x14ac:dyDescent="0.3">
      <c r="A4" s="14"/>
    </row>
    <row r="5" spans="1:3" ht="20.100000000000001" customHeight="1" thickBot="1" x14ac:dyDescent="0.3">
      <c r="A5" s="29"/>
      <c r="B5" s="54" t="s">
        <v>41</v>
      </c>
      <c r="C5" s="55"/>
    </row>
    <row r="6" spans="1:3" ht="32.1" customHeight="1" thickBot="1" x14ac:dyDescent="0.3">
      <c r="A6" s="30"/>
      <c r="B6" s="3" t="s">
        <v>0</v>
      </c>
      <c r="C6" s="3" t="s">
        <v>50</v>
      </c>
    </row>
    <row r="7" spans="1:3" ht="18" customHeight="1" x14ac:dyDescent="0.25">
      <c r="A7" s="4" t="s">
        <v>3</v>
      </c>
      <c r="B7" s="34">
        <f>B9+B10+B11</f>
        <v>217969</v>
      </c>
      <c r="C7" s="41">
        <f>C9+C10+C11</f>
        <v>100</v>
      </c>
    </row>
    <row r="8" spans="1:3" ht="18" customHeight="1" x14ac:dyDescent="0.25">
      <c r="A8" s="8" t="s">
        <v>4</v>
      </c>
      <c r="B8" s="34"/>
      <c r="C8" s="42"/>
    </row>
    <row r="9" spans="1:3" ht="18" customHeight="1" x14ac:dyDescent="0.25">
      <c r="A9" s="5" t="s">
        <v>40</v>
      </c>
      <c r="B9" s="34">
        <v>106656.9</v>
      </c>
      <c r="C9" s="42">
        <v>48.9</v>
      </c>
    </row>
    <row r="10" spans="1:3" ht="35.1" customHeight="1" x14ac:dyDescent="0.25">
      <c r="A10" s="5" t="s">
        <v>51</v>
      </c>
      <c r="B10" s="34">
        <v>28280.7</v>
      </c>
      <c r="C10" s="42">
        <v>13</v>
      </c>
    </row>
    <row r="11" spans="1:3" ht="35.1" customHeight="1" thickBot="1" x14ac:dyDescent="0.3">
      <c r="A11" s="11" t="s">
        <v>45</v>
      </c>
      <c r="B11" s="35">
        <v>83031.399999999994</v>
      </c>
      <c r="C11" s="43">
        <v>38.1</v>
      </c>
    </row>
    <row r="12" spans="1:3" ht="16.5" thickTop="1" x14ac:dyDescent="0.25">
      <c r="A12" s="2"/>
    </row>
    <row r="13" spans="1:3" x14ac:dyDescent="0.25">
      <c r="A13" s="12"/>
    </row>
    <row r="14" spans="1:3" x14ac:dyDescent="0.25">
      <c r="A14" s="15"/>
      <c r="B14" s="16"/>
    </row>
    <row r="15" spans="1:3" x14ac:dyDescent="0.25">
      <c r="A15" s="17"/>
      <c r="B15" s="18"/>
    </row>
    <row r="16" spans="1:3" x14ac:dyDescent="0.25">
      <c r="A16" s="13"/>
      <c r="B16" s="13"/>
    </row>
    <row r="17" spans="1:2" x14ac:dyDescent="0.25">
      <c r="A17" s="13"/>
      <c r="B17" s="13"/>
    </row>
    <row r="18" spans="1:2" ht="15.75" x14ac:dyDescent="0.25">
      <c r="A18" s="1"/>
    </row>
  </sheetData>
  <mergeCells count="3">
    <mergeCell ref="A2:C2"/>
    <mergeCell ref="A3:C3"/>
    <mergeCell ref="B5:C5"/>
  </mergeCells>
  <pageMargins left="0.78740157480314965" right="0.78740157480314965" top="0" bottom="0" header="0.31496062992125984" footer="0.31496062992125984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A2" sqref="A2:F2"/>
    </sheetView>
  </sheetViews>
  <sheetFormatPr defaultRowHeight="15" x14ac:dyDescent="0.25"/>
  <cols>
    <col min="1" max="1" width="33.7109375" customWidth="1"/>
    <col min="2" max="6" width="15.7109375" customWidth="1"/>
  </cols>
  <sheetData>
    <row r="1" spans="1:7" ht="15.95" customHeight="1" x14ac:dyDescent="0.25"/>
    <row r="2" spans="1:7" ht="18" customHeight="1" x14ac:dyDescent="0.25">
      <c r="A2" s="51" t="s">
        <v>39</v>
      </c>
      <c r="B2" s="51"/>
      <c r="C2" s="51"/>
      <c r="D2" s="51"/>
      <c r="E2" s="51"/>
      <c r="F2" s="51"/>
    </row>
    <row r="3" spans="1:7" ht="18" customHeight="1" x14ac:dyDescent="0.25">
      <c r="A3" s="51" t="s">
        <v>56</v>
      </c>
      <c r="B3" s="51"/>
      <c r="C3" s="51"/>
      <c r="D3" s="51"/>
      <c r="E3" s="51"/>
      <c r="F3" s="51"/>
    </row>
    <row r="4" spans="1:7" ht="18" customHeight="1" x14ac:dyDescent="0.25">
      <c r="A4" s="64" t="s">
        <v>43</v>
      </c>
      <c r="B4" s="64"/>
      <c r="C4" s="64"/>
      <c r="D4" s="64"/>
      <c r="E4" s="64"/>
      <c r="F4" s="64"/>
    </row>
    <row r="5" spans="1:7" ht="15.95" customHeight="1" thickBot="1" x14ac:dyDescent="0.3">
      <c r="A5" s="14"/>
    </row>
    <row r="6" spans="1:7" s="25" customFormat="1" ht="15.95" customHeight="1" thickBot="1" x14ac:dyDescent="0.3">
      <c r="A6" s="57"/>
      <c r="B6" s="62" t="s">
        <v>44</v>
      </c>
      <c r="C6" s="59" t="s">
        <v>4</v>
      </c>
      <c r="D6" s="60"/>
      <c r="E6" s="60"/>
      <c r="F6" s="61"/>
    </row>
    <row r="7" spans="1:7" s="25" customFormat="1" ht="75.75" customHeight="1" thickBot="1" x14ac:dyDescent="0.3">
      <c r="A7" s="58"/>
      <c r="B7" s="63"/>
      <c r="C7" s="26" t="s">
        <v>40</v>
      </c>
      <c r="D7" s="27" t="s">
        <v>48</v>
      </c>
      <c r="E7" s="27" t="s">
        <v>49</v>
      </c>
      <c r="F7" s="28" t="s">
        <v>45</v>
      </c>
    </row>
    <row r="8" spans="1:7" ht="18" customHeight="1" x14ac:dyDescent="0.25">
      <c r="A8" s="21" t="s">
        <v>3</v>
      </c>
      <c r="B8" s="32">
        <f>B10+B32</f>
        <v>217969</v>
      </c>
      <c r="C8" s="44" t="s">
        <v>46</v>
      </c>
      <c r="D8" s="44" t="s">
        <v>46</v>
      </c>
      <c r="E8" s="44" t="s">
        <v>46</v>
      </c>
      <c r="F8" s="44" t="s">
        <v>46</v>
      </c>
    </row>
    <row r="9" spans="1:7" ht="18" customHeight="1" x14ac:dyDescent="0.25">
      <c r="A9" s="48" t="s">
        <v>4</v>
      </c>
      <c r="B9" s="32"/>
      <c r="C9" s="44"/>
      <c r="D9" s="44"/>
      <c r="E9" s="44"/>
      <c r="F9" s="44"/>
    </row>
    <row r="10" spans="1:7" ht="33" customHeight="1" x14ac:dyDescent="0.25">
      <c r="A10" s="22" t="s">
        <v>44</v>
      </c>
      <c r="B10" s="32">
        <f>B11+B18</f>
        <v>191266.1</v>
      </c>
      <c r="C10" s="45">
        <f>C11+C18</f>
        <v>106656.9</v>
      </c>
      <c r="D10" s="45">
        <f>D11+D18</f>
        <v>2542.4</v>
      </c>
      <c r="E10" s="45">
        <f>E11+E18</f>
        <v>964.60000000000014</v>
      </c>
      <c r="F10" s="45">
        <f>F11+F18</f>
        <v>83031.399999999994</v>
      </c>
    </row>
    <row r="11" spans="1:7" ht="18" customHeight="1" x14ac:dyDescent="0.25">
      <c r="A11" s="22" t="s">
        <v>5</v>
      </c>
      <c r="B11" s="32">
        <f>B12+B13+B14+B15+B16+B17</f>
        <v>84885.1</v>
      </c>
      <c r="C11" s="32">
        <f>C12+C13+C14+C15+C16+C17</f>
        <v>41379.800000000003</v>
      </c>
      <c r="D11" s="32">
        <f>D12+D13+D14+D15+D16+D17</f>
        <v>1547.5</v>
      </c>
      <c r="E11" s="32">
        <f>E12+E13+E14+E15+E16+E17</f>
        <v>167.10000000000002</v>
      </c>
      <c r="F11" s="32">
        <f>F12+F13+F14+F15+F16+F17</f>
        <v>42124.899999999994</v>
      </c>
      <c r="G11" s="31"/>
    </row>
    <row r="12" spans="1:7" ht="33" customHeight="1" x14ac:dyDescent="0.25">
      <c r="A12" s="23" t="s">
        <v>6</v>
      </c>
      <c r="B12" s="32">
        <f t="shared" ref="B12:B20" si="0">C12+D12-E12+F12</f>
        <v>15799.7</v>
      </c>
      <c r="C12" s="32">
        <v>7163.6</v>
      </c>
      <c r="D12" s="32">
        <v>59.3</v>
      </c>
      <c r="E12" s="32">
        <v>116.1</v>
      </c>
      <c r="F12" s="32">
        <v>8692.9</v>
      </c>
    </row>
    <row r="13" spans="1:7" ht="33" customHeight="1" x14ac:dyDescent="0.25">
      <c r="A13" s="23" t="s">
        <v>7</v>
      </c>
      <c r="B13" s="32">
        <f t="shared" si="0"/>
        <v>1432.2</v>
      </c>
      <c r="C13" s="32">
        <v>567.5</v>
      </c>
      <c r="D13" s="32">
        <v>109.7</v>
      </c>
      <c r="E13" s="32">
        <v>0.6</v>
      </c>
      <c r="F13" s="32">
        <v>755.6</v>
      </c>
    </row>
    <row r="14" spans="1:7" ht="33" customHeight="1" x14ac:dyDescent="0.25">
      <c r="A14" s="23" t="s">
        <v>8</v>
      </c>
      <c r="B14" s="32">
        <f t="shared" si="0"/>
        <v>48300.3</v>
      </c>
      <c r="C14" s="32">
        <v>23713.200000000001</v>
      </c>
      <c r="D14" s="32">
        <v>866.1</v>
      </c>
      <c r="E14" s="32">
        <v>25</v>
      </c>
      <c r="F14" s="32">
        <v>23746</v>
      </c>
    </row>
    <row r="15" spans="1:7" ht="62.1" customHeight="1" x14ac:dyDescent="0.25">
      <c r="A15" s="23" t="s">
        <v>9</v>
      </c>
      <c r="B15" s="32">
        <f t="shared" si="0"/>
        <v>6538.7</v>
      </c>
      <c r="C15" s="32">
        <v>2976.4</v>
      </c>
      <c r="D15" s="32">
        <v>289.89999999999998</v>
      </c>
      <c r="E15" s="32">
        <v>8.8000000000000007</v>
      </c>
      <c r="F15" s="32">
        <v>3281.2</v>
      </c>
    </row>
    <row r="16" spans="1:7" ht="62.1" customHeight="1" x14ac:dyDescent="0.25">
      <c r="A16" s="23" t="s">
        <v>10</v>
      </c>
      <c r="B16" s="32">
        <f t="shared" si="0"/>
        <v>1468.8000000000002</v>
      </c>
      <c r="C16" s="32">
        <v>895.6</v>
      </c>
      <c r="D16" s="32">
        <v>68.400000000000006</v>
      </c>
      <c r="E16" s="32">
        <v>0.8</v>
      </c>
      <c r="F16" s="32">
        <v>505.6</v>
      </c>
    </row>
    <row r="17" spans="1:6" ht="18" customHeight="1" x14ac:dyDescent="0.25">
      <c r="A17" s="23" t="s">
        <v>11</v>
      </c>
      <c r="B17" s="32">
        <f t="shared" si="0"/>
        <v>11345.400000000001</v>
      </c>
      <c r="C17" s="32">
        <v>6063.5</v>
      </c>
      <c r="D17" s="32">
        <v>154.1</v>
      </c>
      <c r="E17" s="32">
        <v>15.8</v>
      </c>
      <c r="F17" s="32">
        <v>5143.6000000000004</v>
      </c>
    </row>
    <row r="18" spans="1:6" ht="18" customHeight="1" x14ac:dyDescent="0.25">
      <c r="A18" s="22" t="s">
        <v>12</v>
      </c>
      <c r="B18" s="32">
        <f t="shared" si="0"/>
        <v>106381</v>
      </c>
      <c r="C18" s="32">
        <f>C19+C20+C21+C22+C23+C24+C25+C26+C27+C28+C29+C30+C31</f>
        <v>65277.1</v>
      </c>
      <c r="D18" s="32">
        <f>D19+D20+D21+D22+D23+D24+D25+D26+D27+D28+D29+D30+D31</f>
        <v>994.9</v>
      </c>
      <c r="E18" s="32">
        <f>E19+E20+E22+E23+E24+E25+E26+E29+E30+E31</f>
        <v>797.50000000000011</v>
      </c>
      <c r="F18" s="32">
        <f>F19+F20+F21+F22+F23+F24+F25+F26+F27+F28+F29+F30+F31</f>
        <v>40906.5</v>
      </c>
    </row>
    <row r="19" spans="1:6" ht="48" customHeight="1" x14ac:dyDescent="0.25">
      <c r="A19" s="23" t="s">
        <v>13</v>
      </c>
      <c r="B19" s="32">
        <f t="shared" si="0"/>
        <v>21329.300000000003</v>
      </c>
      <c r="C19" s="32">
        <v>12808.5</v>
      </c>
      <c r="D19" s="32">
        <v>265.7</v>
      </c>
      <c r="E19" s="32">
        <v>0.1</v>
      </c>
      <c r="F19" s="32">
        <v>8255.2000000000007</v>
      </c>
    </row>
    <row r="20" spans="1:6" ht="48" customHeight="1" x14ac:dyDescent="0.25">
      <c r="A20" s="23" t="s">
        <v>14</v>
      </c>
      <c r="B20" s="32">
        <f t="shared" si="0"/>
        <v>11265.8</v>
      </c>
      <c r="C20" s="32">
        <v>6440.5</v>
      </c>
      <c r="D20" s="32">
        <v>350.3</v>
      </c>
      <c r="E20" s="32">
        <v>41.2</v>
      </c>
      <c r="F20" s="32">
        <v>4516.2</v>
      </c>
    </row>
    <row r="21" spans="1:6" ht="33" customHeight="1" x14ac:dyDescent="0.25">
      <c r="A21" s="23" t="s">
        <v>15</v>
      </c>
      <c r="B21" s="32">
        <f>C21+D21+F21</f>
        <v>2344</v>
      </c>
      <c r="C21" s="32">
        <v>1581.8</v>
      </c>
      <c r="D21" s="32">
        <v>29.6</v>
      </c>
      <c r="E21" s="32" t="s">
        <v>47</v>
      </c>
      <c r="F21" s="32">
        <v>732.6</v>
      </c>
    </row>
    <row r="22" spans="1:6" ht="18" customHeight="1" x14ac:dyDescent="0.25">
      <c r="A22" s="23" t="s">
        <v>16</v>
      </c>
      <c r="B22" s="32">
        <f>C22+D22-E22+F22</f>
        <v>11033.8</v>
      </c>
      <c r="C22" s="32">
        <v>8594.5</v>
      </c>
      <c r="D22" s="32">
        <v>129.4</v>
      </c>
      <c r="E22" s="32">
        <v>64.3</v>
      </c>
      <c r="F22" s="32">
        <v>2374.1999999999998</v>
      </c>
    </row>
    <row r="23" spans="1:6" ht="33" customHeight="1" x14ac:dyDescent="0.25">
      <c r="A23" s="23" t="s">
        <v>17</v>
      </c>
      <c r="B23" s="32">
        <f>C23+D23-E23+F23</f>
        <v>8298.7999999999993</v>
      </c>
      <c r="C23" s="32">
        <v>2725.3</v>
      </c>
      <c r="D23" s="32">
        <v>30.2</v>
      </c>
      <c r="E23" s="32">
        <v>685.1</v>
      </c>
      <c r="F23" s="32">
        <v>6228.4</v>
      </c>
    </row>
    <row r="24" spans="1:6" ht="33" customHeight="1" x14ac:dyDescent="0.25">
      <c r="A24" s="23" t="s">
        <v>18</v>
      </c>
      <c r="B24" s="32">
        <f>C24+D24-E24+F24</f>
        <v>12794</v>
      </c>
      <c r="C24" s="32">
        <v>1287.2</v>
      </c>
      <c r="D24" s="32">
        <v>70.7</v>
      </c>
      <c r="E24" s="32">
        <v>0.1</v>
      </c>
      <c r="F24" s="32">
        <v>11436.2</v>
      </c>
    </row>
    <row r="25" spans="1:6" ht="33" customHeight="1" x14ac:dyDescent="0.25">
      <c r="A25" s="23" t="s">
        <v>19</v>
      </c>
      <c r="B25" s="32">
        <f>C25+D25-E25+F25</f>
        <v>5446</v>
      </c>
      <c r="C25" s="32">
        <v>4254.5</v>
      </c>
      <c r="D25" s="32">
        <v>65.400000000000006</v>
      </c>
      <c r="E25" s="32">
        <v>1.2</v>
      </c>
      <c r="F25" s="32">
        <v>1127.3</v>
      </c>
    </row>
    <row r="26" spans="1:6" ht="48" customHeight="1" x14ac:dyDescent="0.25">
      <c r="A26" s="23" t="s">
        <v>20</v>
      </c>
      <c r="B26" s="32">
        <f>C26+D26-E26+F26</f>
        <v>3191</v>
      </c>
      <c r="C26" s="32">
        <v>1821.7</v>
      </c>
      <c r="D26" s="32">
        <v>21.9</v>
      </c>
      <c r="E26" s="32">
        <v>0</v>
      </c>
      <c r="F26" s="32">
        <v>1347.4</v>
      </c>
    </row>
    <row r="27" spans="1:6" ht="18" customHeight="1" x14ac:dyDescent="0.25">
      <c r="A27" s="23" t="s">
        <v>21</v>
      </c>
      <c r="B27" s="32">
        <f>C27+D27+F27</f>
        <v>8839.2000000000007</v>
      </c>
      <c r="C27" s="32">
        <v>7686.1</v>
      </c>
      <c r="D27" s="32">
        <v>8.4</v>
      </c>
      <c r="E27" s="32" t="s">
        <v>47</v>
      </c>
      <c r="F27" s="32">
        <v>1144.7</v>
      </c>
    </row>
    <row r="28" spans="1:6" ht="18" customHeight="1" x14ac:dyDescent="0.25">
      <c r="A28" s="23" t="s">
        <v>22</v>
      </c>
      <c r="B28" s="32">
        <f>C28+D28+F28</f>
        <v>9079.7999999999993</v>
      </c>
      <c r="C28" s="32">
        <v>7903.9</v>
      </c>
      <c r="D28" s="32">
        <v>2.5</v>
      </c>
      <c r="E28" s="32" t="s">
        <v>47</v>
      </c>
      <c r="F28" s="32">
        <v>1173.4000000000001</v>
      </c>
    </row>
    <row r="29" spans="1:6" ht="33" customHeight="1" x14ac:dyDescent="0.25">
      <c r="A29" s="23" t="s">
        <v>23</v>
      </c>
      <c r="B29" s="32">
        <f>C29+D29-E29+F29</f>
        <v>9009.9</v>
      </c>
      <c r="C29" s="32">
        <v>7800.5</v>
      </c>
      <c r="D29" s="46">
        <v>2.8</v>
      </c>
      <c r="E29" s="46">
        <v>0.1</v>
      </c>
      <c r="F29" s="32">
        <v>1206.7</v>
      </c>
    </row>
    <row r="30" spans="1:6" ht="33" customHeight="1" x14ac:dyDescent="0.25">
      <c r="A30" s="23" t="s">
        <v>24</v>
      </c>
      <c r="B30" s="32">
        <f>C30+D30-E30+F30</f>
        <v>2215.3999999999996</v>
      </c>
      <c r="C30" s="32">
        <v>1484.3</v>
      </c>
      <c r="D30" s="46">
        <v>8.3000000000000007</v>
      </c>
      <c r="E30" s="46">
        <v>5.4</v>
      </c>
      <c r="F30" s="46">
        <v>728.2</v>
      </c>
    </row>
    <row r="31" spans="1:6" ht="33" customHeight="1" x14ac:dyDescent="0.25">
      <c r="A31" s="23" t="s">
        <v>25</v>
      </c>
      <c r="B31" s="32">
        <f>C31+D31-E31+F31</f>
        <v>1534</v>
      </c>
      <c r="C31" s="49">
        <v>888.3</v>
      </c>
      <c r="D31" s="49">
        <v>9.6999999999999993</v>
      </c>
      <c r="E31" s="32">
        <v>0</v>
      </c>
      <c r="F31" s="49">
        <v>636</v>
      </c>
    </row>
    <row r="32" spans="1:6" ht="18" customHeight="1" thickBot="1" x14ac:dyDescent="0.3">
      <c r="A32" s="24" t="s">
        <v>26</v>
      </c>
      <c r="B32" s="33">
        <v>26702.9</v>
      </c>
      <c r="C32" s="47" t="s">
        <v>46</v>
      </c>
      <c r="D32" s="47" t="s">
        <v>46</v>
      </c>
      <c r="E32" s="47" t="s">
        <v>46</v>
      </c>
      <c r="F32" s="47" t="s">
        <v>46</v>
      </c>
    </row>
    <row r="33" ht="15.75" thickTop="1" x14ac:dyDescent="0.25"/>
  </sheetData>
  <mergeCells count="6">
    <mergeCell ref="A6:A7"/>
    <mergeCell ref="C6:F6"/>
    <mergeCell ref="B6:B7"/>
    <mergeCell ref="A2:F2"/>
    <mergeCell ref="A3:F3"/>
    <mergeCell ref="A4:F4"/>
  </mergeCells>
  <pageMargins left="0.19685039370078741" right="0.19685039370078741" top="0" bottom="0" header="0.31496062992125984" footer="0.31496062992125984"/>
  <pageSetup paperSize="9" scale="87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ВВП_производственный метод</vt:lpstr>
      <vt:lpstr>ВВП_метод использования доходов</vt:lpstr>
      <vt:lpstr>ВВП_по источникам доходов</vt:lpstr>
      <vt:lpstr>ВВП_источники доходов по ВЭД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2024-12-27T07:03:37Z</dcterms:modified>
</cp:coreProperties>
</file>